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72" activeTab="1"/>
  </bookViews>
  <sheets>
    <sheet name="Raw data" sheetId="1" r:id="rId1"/>
    <sheet name="Plots and analysis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<sst xmlns="http://schemas.openxmlformats.org/spreadsheetml/2006/main" count="89" uniqueCount="57">
  <si>
    <t>Intensité :</t>
  </si>
  <si>
    <t>Images</t>
  </si>
  <si>
    <t>Transit</t>
  </si>
  <si>
    <t>Normalisation 1</t>
  </si>
  <si>
    <t>Normalisation 2</t>
  </si>
  <si>
    <t>Normalisation 3</t>
  </si>
  <si>
    <t>Star 1</t>
  </si>
  <si>
    <t>Star 2</t>
  </si>
  <si>
    <t>Star 3</t>
  </si>
  <si>
    <t>SPITZER_I2_24538368_0000_0000_1_bcd.fits</t>
  </si>
  <si>
    <t>2007-11-23T11:21:07.488</t>
  </si>
  <si>
    <t>SPITZER_I2_24538368_0100_0000_1_bcd.fits</t>
  </si>
  <si>
    <t>2007-11-23T11:35:07.475</t>
  </si>
  <si>
    <t>SPITZER_I2_24538368_0200_0000_1_bcd.fits</t>
  </si>
  <si>
    <t>2007-11-23T11:49:07.462</t>
  </si>
  <si>
    <t>SPITZER_I2_24538368_0300_0000_1_bcd.fits</t>
  </si>
  <si>
    <t>2007-11-23T12:03:07.449</t>
  </si>
  <si>
    <t>SPITZER_I2_24538368_0400_0000_1_bcd.fits</t>
  </si>
  <si>
    <t>2007-11-23T12:17:07.448</t>
  </si>
  <si>
    <t>SPITZER_I2_24538368_0500_0000_1_bcd.fits</t>
  </si>
  <si>
    <t>2007-11-23T12:31:07.424</t>
  </si>
  <si>
    <t>SPITZER_I2_24538368_0600_0000_1_bcd.fits</t>
  </si>
  <si>
    <t>2007-11-23T12:45:07.411</t>
  </si>
  <si>
    <t>SPITZER_I2_24538368_0700_0000_1_bcd.fits</t>
  </si>
  <si>
    <t>2007-11-23T12:59:07.398</t>
  </si>
  <si>
    <t>SPITZER_I2_24538368_0800_0000_1_bcd.fits</t>
  </si>
  <si>
    <t>2007-11-23T13:13:07.397</t>
  </si>
  <si>
    <t>SPITZER_I2_24538368_0900_0000_1_bcd.fits</t>
  </si>
  <si>
    <t>2007-11-23T13:27:07.384</t>
  </si>
  <si>
    <t>SPITZER_I2_24538368_1000_0000_1_bcd.fits</t>
  </si>
  <si>
    <t>2007-11-23T13:41:07.383</t>
  </si>
  <si>
    <t>SPITZER_I2_24538368_1100_0000_1_bcd.fits</t>
  </si>
  <si>
    <t>2007-11-23T13:55:07.359</t>
  </si>
  <si>
    <t>SPITZER_I2_24538368_1200_0000_1_bcd.fits</t>
  </si>
  <si>
    <t>2007-11-23T14:09:07.756</t>
  </si>
  <si>
    <t>SPITZER_I2_24538368_1300_0000_1_bcd.fits</t>
  </si>
  <si>
    <t>2007-11-23T14:23:07.341</t>
  </si>
  <si>
    <t>SPITZER_I2_24538368_1400_0000_1_bcd.fits</t>
  </si>
  <si>
    <t>2007-11-23T14:37:07.332</t>
  </si>
  <si>
    <t>SPITZER_I2_24538368_1500_0000_1_bcd.fits</t>
  </si>
  <si>
    <t>2007-11-23T14:51:07.718</t>
  </si>
  <si>
    <t>SPITZER_I2_24538368_1600_0000_1_bcd.fits</t>
  </si>
  <si>
    <t>2007-11-23T15:05:07.306</t>
  </si>
  <si>
    <t>SPITZER_I2_24538368_1700_0000_1_bcd.fits</t>
  </si>
  <si>
    <t>2007-11-23T15:19:07.301</t>
  </si>
  <si>
    <t>SPITZER_I2_24538368_1800_0000_1_bcd.fits</t>
  </si>
  <si>
    <t>2007-11-23T15:33:07.288</t>
  </si>
  <si>
    <t>SPITZER_I2_24538368_1900_0000_1_bcd.fits</t>
  </si>
  <si>
    <t>2007-11-23T15:47:07.276</t>
  </si>
  <si>
    <t>Date and time</t>
  </si>
  <si>
    <t>Time</t>
  </si>
  <si>
    <t>Squared intensity (used to compute errors)</t>
  </si>
  <si>
    <t>normalisation</t>
  </si>
  <si>
    <t>Average "outside of" the zone of the transit</t>
  </si>
  <si>
    <t>Average during the transit</t>
  </si>
  <si>
    <t>Estimation of errors in the zone of the transit</t>
  </si>
  <si>
    <t>average squared intensity are computed in cells M1 to O1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</si>
</sst>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21" fontId="0" fillId="33" borderId="1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5" xfId="0" applyBorder="1" applyAlignment="1">
      <alignment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-0.01425"/>
          <c:w val="0.833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'Plots and analysis'!$H$4</c:f>
              <c:strCache>
                <c:ptCount val="1"/>
                <c:pt idx="0">
                  <c:v>Star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'Plots and analysis'!$H$3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'Plots and analysis'!$H$3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'Plots and analysis'!$A$6:$A$25</c:f>
              <c:numCache/>
            </c:numRef>
          </c:xVal>
          <c:yVal>
            <c:numRef>
              <c:f>'Plots and analysis'!$H$6:$H$25</c:f>
              <c:numCache/>
            </c:numRef>
          </c:yVal>
          <c:smooth val="0"/>
        </c:ser>
        <c:ser>
          <c:idx val="1"/>
          <c:order val="1"/>
          <c:tx>
            <c:strRef>
              <c:f>'Plots and analysis'!$I$4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'Plots and analysis'!$I$3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'Plots and analysis'!$I$3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'Plots and analysis'!$A$6:$A$25</c:f>
              <c:numCache/>
            </c:numRef>
          </c:xVal>
          <c:yVal>
            <c:numRef>
              <c:f>'Plots and analysis'!$I$6:$I$25</c:f>
              <c:numCache/>
            </c:numRef>
          </c:yVal>
          <c:smooth val="0"/>
        </c:ser>
        <c:ser>
          <c:idx val="2"/>
          <c:order val="2"/>
          <c:tx>
            <c:strRef>
              <c:f>'Plots and analysis'!$J$4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'Plots and analysis'!$J$3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'Plots and analysis'!$J$3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'Plots and analysis'!$A$6:$A$25</c:f>
              <c:numCache/>
            </c:numRef>
          </c:xVal>
          <c:yVal>
            <c:numRef>
              <c:f>'Plots and analysis'!$J$6:$J$25</c:f>
              <c:numCache/>
            </c:numRef>
          </c:yVal>
          <c:smooth val="0"/>
        </c:ser>
        <c:axId val="33496343"/>
        <c:axId val="33031632"/>
      </c:scatterChart>
      <c:valAx>
        <c:axId val="33496343"/>
        <c:scaling>
          <c:orientation val="minMax"/>
          <c:max val="2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Image #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1632"/>
        <c:crosses val="autoZero"/>
        <c:crossBetween val="midCat"/>
        <c:dispUnits/>
      </c:valAx>
      <c:valAx>
        <c:axId val="33031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963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35125"/>
          <c:w val="0.1045"/>
          <c:h val="0.2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7</xdr:row>
      <xdr:rowOff>152400</xdr:rowOff>
    </xdr:from>
    <xdr:to>
      <xdr:col>17</xdr:col>
      <xdr:colOff>485775</xdr:colOff>
      <xdr:row>22</xdr:row>
      <xdr:rowOff>47625</xdr:rowOff>
    </xdr:to>
    <xdr:graphicFrame>
      <xdr:nvGraphicFramePr>
        <xdr:cNvPr id="1" name="Graphique 3"/>
        <xdr:cNvGraphicFramePr/>
      </xdr:nvGraphicFramePr>
      <xdr:xfrm>
        <a:off x="7658100" y="1457325"/>
        <a:ext cx="5572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" sqref="E2:G21"/>
    </sheetView>
  </sheetViews>
  <sheetFormatPr defaultColWidth="8.7109375" defaultRowHeight="15"/>
  <cols>
    <col min="1" max="1" width="32.8515625" style="0" customWidth="1"/>
    <col min="2" max="2" width="18.140625" style="0" customWidth="1"/>
    <col min="3" max="3" width="8.421875" style="0" customWidth="1"/>
    <col min="4" max="4" width="7.00390625" style="0" customWidth="1"/>
  </cols>
  <sheetData>
    <row r="1" spans="1:7" ht="14.25">
      <c r="A1" s="1" t="s">
        <v>1</v>
      </c>
      <c r="B1" s="1" t="s">
        <v>49</v>
      </c>
      <c r="C1" s="1" t="s">
        <v>50</v>
      </c>
      <c r="D1" s="2"/>
      <c r="E1" s="20" t="s">
        <v>6</v>
      </c>
      <c r="F1" s="20" t="s">
        <v>7</v>
      </c>
      <c r="G1" s="21" t="s">
        <v>8</v>
      </c>
    </row>
    <row r="2" spans="1:7" ht="14.25">
      <c r="A2" s="6" t="s">
        <v>9</v>
      </c>
      <c r="B2" s="6" t="s">
        <v>10</v>
      </c>
      <c r="C2" s="7">
        <v>0.47299768518518515</v>
      </c>
      <c r="D2" s="19"/>
      <c r="E2" s="22"/>
      <c r="F2" s="22"/>
      <c r="G2" s="22"/>
    </row>
    <row r="3" spans="1:7" ht="14.25">
      <c r="A3" s="6" t="s">
        <v>11</v>
      </c>
      <c r="B3" s="6" t="s">
        <v>12</v>
      </c>
      <c r="C3" s="7">
        <v>0.4827199074074074</v>
      </c>
      <c r="D3" s="19"/>
      <c r="E3" s="22"/>
      <c r="F3" s="22"/>
      <c r="G3" s="22"/>
    </row>
    <row r="4" spans="1:7" ht="14.25">
      <c r="A4" s="6" t="s">
        <v>13</v>
      </c>
      <c r="B4" s="6" t="s">
        <v>14</v>
      </c>
      <c r="C4" s="7">
        <v>0.4924421296296296</v>
      </c>
      <c r="D4" s="19"/>
      <c r="E4" s="22"/>
      <c r="F4" s="22"/>
      <c r="G4" s="22"/>
    </row>
    <row r="5" spans="1:7" ht="14.25">
      <c r="A5" s="6" t="s">
        <v>15</v>
      </c>
      <c r="B5" s="6" t="s">
        <v>16</v>
      </c>
      <c r="C5" s="7">
        <v>0.5021643518518518</v>
      </c>
      <c r="D5" s="19"/>
      <c r="E5" s="22"/>
      <c r="F5" s="22"/>
      <c r="G5" s="22"/>
    </row>
    <row r="6" spans="1:7" ht="14.25">
      <c r="A6" s="6" t="s">
        <v>17</v>
      </c>
      <c r="B6" s="6" t="s">
        <v>18</v>
      </c>
      <c r="C6" s="7">
        <v>0.511886574074074</v>
      </c>
      <c r="D6" s="19"/>
      <c r="E6" s="22"/>
      <c r="F6" s="22"/>
      <c r="G6" s="22"/>
    </row>
    <row r="7" spans="1:7" ht="14.25">
      <c r="A7" s="6" t="s">
        <v>19</v>
      </c>
      <c r="B7" s="6" t="s">
        <v>20</v>
      </c>
      <c r="C7" s="7">
        <v>0.5216087962962963</v>
      </c>
      <c r="D7" s="19"/>
      <c r="E7" s="22"/>
      <c r="F7" s="22"/>
      <c r="G7" s="22"/>
    </row>
    <row r="8" spans="1:7" ht="14.25">
      <c r="A8" s="6" t="s">
        <v>21</v>
      </c>
      <c r="B8" s="6" t="s">
        <v>22</v>
      </c>
      <c r="C8" s="7">
        <v>0.5313310185185185</v>
      </c>
      <c r="D8" s="19"/>
      <c r="E8" s="22"/>
      <c r="F8" s="22"/>
      <c r="G8" s="22"/>
    </row>
    <row r="9" spans="1:7" ht="14.25">
      <c r="A9" s="6" t="s">
        <v>23</v>
      </c>
      <c r="B9" s="6" t="s">
        <v>24</v>
      </c>
      <c r="C9" s="7">
        <v>0.5410532407407407</v>
      </c>
      <c r="D9" s="19"/>
      <c r="E9" s="22"/>
      <c r="F9" s="22"/>
      <c r="G9" s="22"/>
    </row>
    <row r="10" spans="1:7" ht="14.25">
      <c r="A10" s="6" t="s">
        <v>25</v>
      </c>
      <c r="B10" s="6" t="s">
        <v>26</v>
      </c>
      <c r="C10" s="7">
        <v>0.5507754629629629</v>
      </c>
      <c r="D10" s="19"/>
      <c r="E10" s="22"/>
      <c r="F10" s="22"/>
      <c r="G10" s="22"/>
    </row>
    <row r="11" spans="1:7" ht="14.25">
      <c r="A11" s="6" t="s">
        <v>27</v>
      </c>
      <c r="B11" s="6" t="s">
        <v>28</v>
      </c>
      <c r="C11" s="7">
        <v>0.5604976851851852</v>
      </c>
      <c r="D11" s="19"/>
      <c r="E11" s="22"/>
      <c r="F11" s="22"/>
      <c r="G11" s="22"/>
    </row>
    <row r="12" spans="1:7" ht="14.25">
      <c r="A12" s="6" t="s">
        <v>29</v>
      </c>
      <c r="B12" s="6" t="s">
        <v>30</v>
      </c>
      <c r="C12" s="7">
        <v>0.5702199074074074</v>
      </c>
      <c r="D12" s="19"/>
      <c r="E12" s="22"/>
      <c r="F12" s="22"/>
      <c r="G12" s="22"/>
    </row>
    <row r="13" spans="1:7" ht="14.25">
      <c r="A13" s="6" t="s">
        <v>31</v>
      </c>
      <c r="B13" s="6" t="s">
        <v>32</v>
      </c>
      <c r="C13" s="7">
        <v>0.5799421296296295</v>
      </c>
      <c r="D13" s="19"/>
      <c r="E13" s="22"/>
      <c r="F13" s="22"/>
      <c r="G13" s="22"/>
    </row>
    <row r="14" spans="1:7" ht="14.25">
      <c r="A14" s="6" t="s">
        <v>33</v>
      </c>
      <c r="B14" s="6" t="s">
        <v>34</v>
      </c>
      <c r="C14" s="7">
        <v>0.5896643518518518</v>
      </c>
      <c r="D14" s="19"/>
      <c r="E14" s="22"/>
      <c r="F14" s="22"/>
      <c r="G14" s="22"/>
    </row>
    <row r="15" spans="1:7" ht="14.25">
      <c r="A15" s="6" t="s">
        <v>35</v>
      </c>
      <c r="B15" s="6" t="s">
        <v>36</v>
      </c>
      <c r="C15" s="7">
        <v>0.599386574074074</v>
      </c>
      <c r="D15" s="19"/>
      <c r="E15" s="22"/>
      <c r="F15" s="22"/>
      <c r="G15" s="22"/>
    </row>
    <row r="16" spans="1:7" ht="14.25">
      <c r="A16" s="6" t="s">
        <v>37</v>
      </c>
      <c r="B16" s="6" t="s">
        <v>38</v>
      </c>
      <c r="C16" s="7">
        <v>0.6091087962962963</v>
      </c>
      <c r="D16" s="19"/>
      <c r="E16" s="22"/>
      <c r="F16" s="22"/>
      <c r="G16" s="22"/>
    </row>
    <row r="17" spans="1:7" ht="14.25">
      <c r="A17" s="6" t="s">
        <v>39</v>
      </c>
      <c r="B17" s="6" t="s">
        <v>40</v>
      </c>
      <c r="C17" s="7">
        <v>0.6188310185185185</v>
      </c>
      <c r="D17" s="19"/>
      <c r="E17" s="22"/>
      <c r="F17" s="22"/>
      <c r="G17" s="22"/>
    </row>
    <row r="18" spans="1:7" ht="14.25">
      <c r="A18" s="6" t="s">
        <v>41</v>
      </c>
      <c r="B18" s="6" t="s">
        <v>42</v>
      </c>
      <c r="C18" s="7">
        <v>0.6285532407407407</v>
      </c>
      <c r="D18" s="19"/>
      <c r="E18" s="22"/>
      <c r="F18" s="22"/>
      <c r="G18" s="22"/>
    </row>
    <row r="19" spans="1:7" ht="14.25">
      <c r="A19" s="6" t="s">
        <v>43</v>
      </c>
      <c r="B19" s="6" t="s">
        <v>44</v>
      </c>
      <c r="C19" s="7">
        <v>0.6382754629629629</v>
      </c>
      <c r="D19" s="19"/>
      <c r="E19" s="22"/>
      <c r="F19" s="22"/>
      <c r="G19" s="22"/>
    </row>
    <row r="20" spans="1:7" ht="14.25">
      <c r="A20" s="6" t="s">
        <v>45</v>
      </c>
      <c r="B20" s="6" t="s">
        <v>46</v>
      </c>
      <c r="C20" s="7">
        <v>0.6479976851851852</v>
      </c>
      <c r="D20" s="19"/>
      <c r="E20" s="22"/>
      <c r="F20" s="22"/>
      <c r="G20" s="22"/>
    </row>
    <row r="21" spans="1:7" ht="14.25">
      <c r="A21" s="6" t="s">
        <v>47</v>
      </c>
      <c r="B21" s="6" t="s">
        <v>48</v>
      </c>
      <c r="C21" s="7">
        <v>0.6577199074074074</v>
      </c>
      <c r="D21" s="19"/>
      <c r="E21" s="22"/>
      <c r="F21" s="22"/>
      <c r="G21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4">
      <selection activeCell="G32" sqref="G32"/>
    </sheetView>
  </sheetViews>
  <sheetFormatPr defaultColWidth="11.421875" defaultRowHeight="15"/>
  <cols>
    <col min="1" max="1" width="16.7109375" style="0" customWidth="1"/>
    <col min="2" max="2" width="18.140625" style="0" customWidth="1"/>
    <col min="3" max="3" width="8.421875" style="0" customWidth="1"/>
    <col min="4" max="4" width="7.00390625" style="0" customWidth="1"/>
    <col min="5" max="7" width="8.7109375" style="0" customWidth="1"/>
    <col min="8" max="8" width="11.28125" style="0" customWidth="1"/>
    <col min="9" max="10" width="11.7109375" style="0" customWidth="1"/>
  </cols>
  <sheetData>
    <row r="1" spans="1:15" ht="14.25">
      <c r="A1" s="11" t="s">
        <v>53</v>
      </c>
      <c r="B1" s="11"/>
      <c r="C1" s="11"/>
      <c r="D1" s="11"/>
      <c r="E1" s="12">
        <f>IF(ISBLANK(E6),0,_xlfn.AVERAGEIF($D6:$D1000,"0",E6:E1000))</f>
        <v>0</v>
      </c>
      <c r="F1" s="12">
        <f>IF(ISBLANK(F6),0,_xlfn.AVERAGEIF($D6:$D1000,"0",F6:F1000))</f>
        <v>0</v>
      </c>
      <c r="G1" s="12">
        <f>IF(ISBLANK(G6),0,_xlfn.AVERAGEIF($D6:$D1000,"0",G6:G1000))</f>
        <v>0</v>
      </c>
      <c r="H1" s="12">
        <f>_xlfn.AVERAGEIF($D6:$D1000,"0",H6:H1000)</f>
        <v>0</v>
      </c>
      <c r="I1" s="12">
        <f>_xlfn.AVERAGEIF($D6:$D1000,"0",I6:I1000)</f>
        <v>0</v>
      </c>
      <c r="J1" s="12">
        <f>_xlfn.AVERAGEIF($D6:$D1000,"0",J6:J1000)</f>
        <v>0</v>
      </c>
      <c r="M1" s="12">
        <f>_xlfn.AVERAGEIF($D6:$D1000,"0",M6:M1000)</f>
        <v>0</v>
      </c>
      <c r="N1" s="12">
        <f>_xlfn.AVERAGEIF($D6:$D1000,"0",N6:N1000)</f>
        <v>0</v>
      </c>
      <c r="O1" s="12">
        <f>_xlfn.AVERAGEIF($D6:$D1000,"0",O6:O1000)</f>
        <v>0</v>
      </c>
    </row>
    <row r="2" spans="1:10" ht="15" thickBot="1">
      <c r="A2" s="13" t="s">
        <v>54</v>
      </c>
      <c r="B2" s="13"/>
      <c r="C2" s="13"/>
      <c r="D2" s="13"/>
      <c r="E2" s="14"/>
      <c r="F2" s="14"/>
      <c r="G2" s="15"/>
      <c r="H2" s="16">
        <f>IF(SUM($D$6:$D$1000)&gt;0,_xlfn.AVERAGEIF($D6:$D1000,"1",H6:H1000),0)</f>
        <v>0</v>
      </c>
      <c r="I2" s="16">
        <f>IF(SUM($D$6:$D$1000)&gt;0,_xlfn.AVERAGEIF($D6:$D1000,"1",I6:I1000),0)</f>
        <v>0</v>
      </c>
      <c r="J2" s="16">
        <f>IF(SUM($D$6:$D$1000)&gt;0,_xlfn.AVERAGEIF($D6:$D1000,"1",J6:J1000),0)</f>
        <v>0</v>
      </c>
    </row>
    <row r="3" spans="1:13" ht="15" thickTop="1">
      <c r="A3" s="13" t="s">
        <v>55</v>
      </c>
      <c r="B3" s="17"/>
      <c r="C3" s="17"/>
      <c r="D3" s="17"/>
      <c r="E3" s="17">
        <f>SQRT(M1-E1^2)</f>
        <v>0</v>
      </c>
      <c r="F3" s="17">
        <f>SQRT(N1-F1^2)</f>
        <v>0</v>
      </c>
      <c r="G3" s="17">
        <f>SQRT(O1-G1^2)</f>
        <v>0</v>
      </c>
      <c r="H3" s="17">
        <f>IF(E1*F1=0,0,SQRT(E3^2/E1^2))</f>
        <v>0</v>
      </c>
      <c r="I3" s="17">
        <f>IF(E1*G1=0,0,SQRT(F3^2/F1^2))</f>
        <v>0</v>
      </c>
      <c r="J3" s="17">
        <f>IF(F1*G1=0,0,SQRT(G3^2/G1^2))</f>
        <v>0</v>
      </c>
      <c r="M3" t="s">
        <v>51</v>
      </c>
    </row>
    <row r="4" spans="5:13" ht="15" thickBot="1">
      <c r="E4" t="s">
        <v>0</v>
      </c>
      <c r="H4" s="18" t="s">
        <v>6</v>
      </c>
      <c r="I4" s="18" t="s">
        <v>7</v>
      </c>
      <c r="J4" s="18" t="s">
        <v>8</v>
      </c>
      <c r="M4" t="s">
        <v>56</v>
      </c>
    </row>
    <row r="5" spans="1:15" ht="15" thickTop="1">
      <c r="A5" s="1" t="s">
        <v>1</v>
      </c>
      <c r="B5" s="1" t="s">
        <v>49</v>
      </c>
      <c r="C5" s="1" t="s">
        <v>50</v>
      </c>
      <c r="D5" s="2" t="s">
        <v>2</v>
      </c>
      <c r="E5" s="2" t="s">
        <v>6</v>
      </c>
      <c r="F5" s="2" t="s">
        <v>7</v>
      </c>
      <c r="G5" s="3" t="s">
        <v>8</v>
      </c>
      <c r="H5" s="4" t="s">
        <v>3</v>
      </c>
      <c r="I5" s="4" t="s">
        <v>4</v>
      </c>
      <c r="J5" s="5" t="s">
        <v>5</v>
      </c>
      <c r="M5" s="2" t="s">
        <v>6</v>
      </c>
      <c r="N5" s="2" t="s">
        <v>7</v>
      </c>
      <c r="O5" s="3" t="s">
        <v>8</v>
      </c>
    </row>
    <row r="6" spans="1:15" ht="14.25">
      <c r="A6" s="6">
        <v>1</v>
      </c>
      <c r="B6" s="6" t="s">
        <v>10</v>
      </c>
      <c r="C6" s="7">
        <v>0.47299768518518515</v>
      </c>
      <c r="D6" s="6">
        <v>0</v>
      </c>
      <c r="E6">
        <f>'Raw data'!E2</f>
        <v>0</v>
      </c>
      <c r="F6">
        <f>'Raw data'!F2</f>
        <v>0</v>
      </c>
      <c r="G6">
        <f>'Raw data'!G2</f>
        <v>0</v>
      </c>
      <c r="H6" s="8">
        <f>IF($I$30=0,E6,IF($I$30=1,IF(E$1=0,0,E6/E$1),IF(E$1=0,0,E6-E$1)))</f>
        <v>0</v>
      </c>
      <c r="I6" s="8">
        <f>IF($I$30=0,F6,IF($I$30=1,IF(F$1=0,0,F6/F$1),IF(F$1=0,0,F6-F$1)))</f>
        <v>0</v>
      </c>
      <c r="J6" s="8">
        <f>IF($I$30=0,G6,IF($I$30=1,IF(G$1=0,0,G6/G$1),IF(G$1=0,0,G6-G$1)))</f>
        <v>0</v>
      </c>
      <c r="M6" s="9">
        <f aca="true" t="shared" si="0" ref="M6:O25">E6^2</f>
        <v>0</v>
      </c>
      <c r="N6" s="9">
        <f t="shared" si="0"/>
        <v>0</v>
      </c>
      <c r="O6" s="9">
        <f t="shared" si="0"/>
        <v>0</v>
      </c>
    </row>
    <row r="7" spans="1:15" ht="14.25">
      <c r="A7" s="6">
        <v>2</v>
      </c>
      <c r="B7" s="6" t="s">
        <v>12</v>
      </c>
      <c r="C7" s="7">
        <v>0.4827199074074074</v>
      </c>
      <c r="D7" s="6">
        <v>0</v>
      </c>
      <c r="E7">
        <f>'Raw data'!E3</f>
        <v>0</v>
      </c>
      <c r="F7">
        <f>'Raw data'!F3</f>
        <v>0</v>
      </c>
      <c r="G7">
        <f>'Raw data'!G3</f>
        <v>0</v>
      </c>
      <c r="H7" s="8">
        <f aca="true" t="shared" si="1" ref="H7:H25">IF($I$30=0,E7,IF($I$30=1,IF(E$1=0,0,E7/E$1),IF(E$1=0,0,E7-E$1)))</f>
        <v>0</v>
      </c>
      <c r="I7" s="8">
        <f aca="true" t="shared" si="2" ref="I7:I25">IF($I$30=0,F7,IF($I$30=1,IF(F$1=0,0,F7/F$1),IF(F$1=0,0,F7-F$1)))</f>
        <v>0</v>
      </c>
      <c r="J7" s="8">
        <f aca="true" t="shared" si="3" ref="J7:J25">IF($I$30=0,G7,IF($I$30=1,IF(G$1=0,0,G7/G$1),IF(G$1=0,0,G7-G$1)))</f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</row>
    <row r="8" spans="1:15" ht="14.25">
      <c r="A8" s="6">
        <v>3</v>
      </c>
      <c r="B8" s="6" t="s">
        <v>14</v>
      </c>
      <c r="C8" s="7">
        <v>0.4924421296296296</v>
      </c>
      <c r="D8" s="6">
        <v>0</v>
      </c>
      <c r="E8">
        <f>'Raw data'!E4</f>
        <v>0</v>
      </c>
      <c r="F8">
        <f>'Raw data'!F4</f>
        <v>0</v>
      </c>
      <c r="G8">
        <f>'Raw data'!G4</f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</row>
    <row r="9" spans="1:15" ht="14.25">
      <c r="A9" s="6">
        <v>4</v>
      </c>
      <c r="B9" s="6" t="s">
        <v>16</v>
      </c>
      <c r="C9" s="7">
        <v>0.5021643518518518</v>
      </c>
      <c r="D9" s="6">
        <v>0</v>
      </c>
      <c r="E9">
        <f>'Raw data'!E5</f>
        <v>0</v>
      </c>
      <c r="F9">
        <f>'Raw data'!F5</f>
        <v>0</v>
      </c>
      <c r="G9">
        <f>'Raw data'!G5</f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</row>
    <row r="10" spans="1:15" ht="14.25">
      <c r="A10" s="6">
        <v>5</v>
      </c>
      <c r="B10" s="6" t="s">
        <v>18</v>
      </c>
      <c r="C10" s="7">
        <v>0.511886574074074</v>
      </c>
      <c r="D10" s="6">
        <v>0</v>
      </c>
      <c r="E10">
        <f>'Raw data'!E6</f>
        <v>0</v>
      </c>
      <c r="F10">
        <f>'Raw data'!F6</f>
        <v>0</v>
      </c>
      <c r="G10">
        <f>'Raw data'!G6</f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</row>
    <row r="11" spans="1:15" ht="14.25">
      <c r="A11" s="6">
        <v>6</v>
      </c>
      <c r="B11" s="6" t="s">
        <v>20</v>
      </c>
      <c r="C11" s="7">
        <v>0.5216087962962963</v>
      </c>
      <c r="D11" s="6">
        <v>0</v>
      </c>
      <c r="E11">
        <f>'Raw data'!E7</f>
        <v>0</v>
      </c>
      <c r="F11">
        <f>'Raw data'!F7</f>
        <v>0</v>
      </c>
      <c r="G11">
        <f>'Raw data'!G7</f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</row>
    <row r="12" spans="1:15" ht="14.25">
      <c r="A12" s="6">
        <v>7</v>
      </c>
      <c r="B12" s="6" t="s">
        <v>22</v>
      </c>
      <c r="C12" s="7">
        <v>0.5313310185185185</v>
      </c>
      <c r="D12" s="6">
        <v>0</v>
      </c>
      <c r="E12">
        <f>'Raw data'!E8</f>
        <v>0</v>
      </c>
      <c r="F12">
        <f>'Raw data'!F8</f>
        <v>0</v>
      </c>
      <c r="G12">
        <f>'Raw data'!G8</f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</row>
    <row r="13" spans="1:15" ht="14.25">
      <c r="A13" s="6">
        <v>8</v>
      </c>
      <c r="B13" s="6" t="s">
        <v>24</v>
      </c>
      <c r="C13" s="7">
        <v>0.5410532407407407</v>
      </c>
      <c r="D13" s="6">
        <v>0</v>
      </c>
      <c r="E13">
        <f>'Raw data'!E9</f>
        <v>0</v>
      </c>
      <c r="F13">
        <f>'Raw data'!F9</f>
        <v>0</v>
      </c>
      <c r="G13">
        <f>'Raw data'!G9</f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</row>
    <row r="14" spans="1:15" ht="14.25">
      <c r="A14" s="6">
        <v>9</v>
      </c>
      <c r="B14" s="6" t="s">
        <v>26</v>
      </c>
      <c r="C14" s="7">
        <v>0.5507754629629629</v>
      </c>
      <c r="D14" s="6">
        <v>1</v>
      </c>
      <c r="E14">
        <f>'Raw data'!E10</f>
        <v>0</v>
      </c>
      <c r="F14">
        <f>'Raw data'!F10</f>
        <v>0</v>
      </c>
      <c r="G14">
        <f>'Raw data'!G10</f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M14" s="9">
        <f t="shared" si="0"/>
        <v>0</v>
      </c>
      <c r="N14" s="9">
        <f t="shared" si="0"/>
        <v>0</v>
      </c>
      <c r="O14" s="9">
        <f t="shared" si="0"/>
        <v>0</v>
      </c>
    </row>
    <row r="15" spans="1:15" ht="14.25">
      <c r="A15" s="6">
        <v>10</v>
      </c>
      <c r="B15" s="6" t="s">
        <v>28</v>
      </c>
      <c r="C15" s="7">
        <v>0.5604976851851852</v>
      </c>
      <c r="D15" s="6">
        <v>1</v>
      </c>
      <c r="E15">
        <f>'Raw data'!E11</f>
        <v>0</v>
      </c>
      <c r="F15">
        <f>'Raw data'!F11</f>
        <v>0</v>
      </c>
      <c r="G15">
        <f>'Raw data'!G11</f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</row>
    <row r="16" spans="1:15" ht="14.25">
      <c r="A16" s="6">
        <v>11</v>
      </c>
      <c r="B16" s="6" t="s">
        <v>30</v>
      </c>
      <c r="C16" s="7">
        <v>0.5702199074074074</v>
      </c>
      <c r="D16" s="6">
        <v>1</v>
      </c>
      <c r="E16">
        <f>'Raw data'!E12</f>
        <v>0</v>
      </c>
      <c r="F16">
        <f>'Raw data'!F12</f>
        <v>0</v>
      </c>
      <c r="G16">
        <f>'Raw data'!G12</f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</row>
    <row r="17" spans="1:15" ht="14.25">
      <c r="A17" s="6">
        <v>12</v>
      </c>
      <c r="B17" s="6" t="s">
        <v>32</v>
      </c>
      <c r="C17" s="7">
        <v>0.5799421296296295</v>
      </c>
      <c r="D17" s="6">
        <v>1</v>
      </c>
      <c r="E17">
        <f>'Raw data'!E13</f>
        <v>0</v>
      </c>
      <c r="F17">
        <f>'Raw data'!F13</f>
        <v>0</v>
      </c>
      <c r="G17">
        <f>'Raw data'!G13</f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</row>
    <row r="18" spans="1:15" ht="14.25">
      <c r="A18" s="6">
        <v>13</v>
      </c>
      <c r="B18" s="6" t="s">
        <v>34</v>
      </c>
      <c r="C18" s="7">
        <v>0.5896643518518518</v>
      </c>
      <c r="D18" s="6">
        <v>1</v>
      </c>
      <c r="E18">
        <f>'Raw data'!E14</f>
        <v>0</v>
      </c>
      <c r="F18">
        <f>'Raw data'!F14</f>
        <v>0</v>
      </c>
      <c r="G18">
        <f>'Raw data'!G14</f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M18" s="9">
        <f t="shared" si="0"/>
        <v>0</v>
      </c>
      <c r="N18" s="9">
        <f t="shared" si="0"/>
        <v>0</v>
      </c>
      <c r="O18" s="9">
        <f t="shared" si="0"/>
        <v>0</v>
      </c>
    </row>
    <row r="19" spans="1:15" ht="14.25">
      <c r="A19" s="6">
        <v>14</v>
      </c>
      <c r="B19" s="6" t="s">
        <v>36</v>
      </c>
      <c r="C19" s="7">
        <v>0.599386574074074</v>
      </c>
      <c r="D19" s="6">
        <v>1</v>
      </c>
      <c r="E19">
        <f>'Raw data'!E15</f>
        <v>0</v>
      </c>
      <c r="F19">
        <f>'Raw data'!F15</f>
        <v>0</v>
      </c>
      <c r="G19">
        <f>'Raw data'!G15</f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  <c r="M19" s="9">
        <f t="shared" si="0"/>
        <v>0</v>
      </c>
      <c r="N19" s="9">
        <f t="shared" si="0"/>
        <v>0</v>
      </c>
      <c r="O19" s="9">
        <f t="shared" si="0"/>
        <v>0</v>
      </c>
    </row>
    <row r="20" spans="1:15" ht="14.25">
      <c r="A20" s="6">
        <v>15</v>
      </c>
      <c r="B20" s="6" t="s">
        <v>38</v>
      </c>
      <c r="C20" s="7">
        <v>0.6091087962962963</v>
      </c>
      <c r="D20" s="6">
        <v>1</v>
      </c>
      <c r="E20">
        <f>'Raw data'!E16</f>
        <v>0</v>
      </c>
      <c r="F20">
        <f>'Raw data'!F16</f>
        <v>0</v>
      </c>
      <c r="G20">
        <f>'Raw data'!G16</f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  <c r="M20" s="9">
        <f t="shared" si="0"/>
        <v>0</v>
      </c>
      <c r="N20" s="9">
        <f t="shared" si="0"/>
        <v>0</v>
      </c>
      <c r="O20" s="9">
        <f t="shared" si="0"/>
        <v>0</v>
      </c>
    </row>
    <row r="21" spans="1:15" ht="14.25">
      <c r="A21" s="6">
        <v>16</v>
      </c>
      <c r="B21" s="6" t="s">
        <v>40</v>
      </c>
      <c r="C21" s="7">
        <v>0.6188310185185185</v>
      </c>
      <c r="D21" s="6">
        <v>0</v>
      </c>
      <c r="E21">
        <f>'Raw data'!E17</f>
        <v>0</v>
      </c>
      <c r="F21">
        <f>'Raw data'!F17</f>
        <v>0</v>
      </c>
      <c r="G21">
        <f>'Raw data'!G17</f>
        <v>0</v>
      </c>
      <c r="H21" s="8">
        <f t="shared" si="1"/>
        <v>0</v>
      </c>
      <c r="I21" s="8">
        <f t="shared" si="2"/>
        <v>0</v>
      </c>
      <c r="J21" s="8">
        <f t="shared" si="3"/>
        <v>0</v>
      </c>
      <c r="M21" s="9">
        <f t="shared" si="0"/>
        <v>0</v>
      </c>
      <c r="N21" s="9">
        <f t="shared" si="0"/>
        <v>0</v>
      </c>
      <c r="O21" s="9">
        <f t="shared" si="0"/>
        <v>0</v>
      </c>
    </row>
    <row r="22" spans="1:15" ht="14.25">
      <c r="A22" s="6">
        <v>17</v>
      </c>
      <c r="B22" s="6" t="s">
        <v>42</v>
      </c>
      <c r="C22" s="7">
        <v>0.6285532407407407</v>
      </c>
      <c r="D22" s="6">
        <v>0</v>
      </c>
      <c r="E22">
        <f>'Raw data'!E18</f>
        <v>0</v>
      </c>
      <c r="F22">
        <f>'Raw data'!F18</f>
        <v>0</v>
      </c>
      <c r="G22">
        <f>'Raw data'!G18</f>
        <v>0</v>
      </c>
      <c r="H22" s="8">
        <f t="shared" si="1"/>
        <v>0</v>
      </c>
      <c r="I22" s="8">
        <f t="shared" si="2"/>
        <v>0</v>
      </c>
      <c r="J22" s="8">
        <f t="shared" si="3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</row>
    <row r="23" spans="1:15" ht="14.25">
      <c r="A23" s="6">
        <v>18</v>
      </c>
      <c r="B23" s="6" t="s">
        <v>44</v>
      </c>
      <c r="C23" s="7">
        <v>0.6382754629629629</v>
      </c>
      <c r="D23" s="6">
        <v>0</v>
      </c>
      <c r="E23">
        <f>'Raw data'!E19</f>
        <v>0</v>
      </c>
      <c r="F23">
        <f>'Raw data'!F19</f>
        <v>0</v>
      </c>
      <c r="G23">
        <f>'Raw data'!G19</f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</row>
    <row r="24" spans="1:15" ht="14.25">
      <c r="A24" s="6">
        <v>19</v>
      </c>
      <c r="B24" s="6" t="s">
        <v>46</v>
      </c>
      <c r="C24" s="7">
        <v>0.6479976851851852</v>
      </c>
      <c r="D24" s="6">
        <v>0</v>
      </c>
      <c r="E24">
        <f>'Raw data'!E20</f>
        <v>0</v>
      </c>
      <c r="F24">
        <f>'Raw data'!F20</f>
        <v>0</v>
      </c>
      <c r="G24">
        <f>'Raw data'!G20</f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  <c r="M24" s="9">
        <f t="shared" si="0"/>
        <v>0</v>
      </c>
      <c r="N24" s="9">
        <f t="shared" si="0"/>
        <v>0</v>
      </c>
      <c r="O24" s="9">
        <f t="shared" si="0"/>
        <v>0</v>
      </c>
    </row>
    <row r="25" spans="1:15" ht="14.25">
      <c r="A25" s="6">
        <v>20</v>
      </c>
      <c r="B25" s="6" t="s">
        <v>48</v>
      </c>
      <c r="C25" s="7">
        <v>0.6577199074074074</v>
      </c>
      <c r="D25" s="6">
        <v>0</v>
      </c>
      <c r="E25">
        <f>'Raw data'!E21</f>
        <v>0</v>
      </c>
      <c r="F25">
        <f>'Raw data'!F21</f>
        <v>0</v>
      </c>
      <c r="G25">
        <f>'Raw data'!G21</f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  <c r="M25" s="9">
        <f t="shared" si="0"/>
        <v>0</v>
      </c>
      <c r="N25" s="9">
        <f t="shared" si="0"/>
        <v>0</v>
      </c>
      <c r="O25" s="9">
        <f t="shared" si="0"/>
        <v>0</v>
      </c>
    </row>
    <row r="26" spans="8:9" ht="14.25">
      <c r="H26" s="10"/>
      <c r="I26" s="10"/>
    </row>
    <row r="30" spans="7:9" ht="14.25">
      <c r="G30" t="s">
        <v>52</v>
      </c>
      <c r="I3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ROLLINDE</dc:creator>
  <cp:keywords/>
  <dc:description/>
  <cp:lastModifiedBy>Emmanuel ROLLINDE</cp:lastModifiedBy>
  <dcterms:created xsi:type="dcterms:W3CDTF">2014-07-08T10:33:19Z</dcterms:created>
  <dcterms:modified xsi:type="dcterms:W3CDTF">2023-02-27T13:58:57Z</dcterms:modified>
  <cp:category/>
  <cp:version/>
  <cp:contentType/>
  <cp:contentStatus/>
</cp:coreProperties>
</file>